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79a40135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mulation" sheetId="1" r:id="Rbe26178691c54e54"/>
    <x:sheet xmlns:r="http://schemas.openxmlformats.org/officeDocument/2006/relationships" name="Journal 30 jours" sheetId="2" r:id="R0e56420458b54143"/>
    <x:sheet xmlns:r="http://schemas.openxmlformats.org/officeDocument/2006/relationships" name="Bilan" sheetId="3" r:id="Rd4b658042c4f48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€&quot;"/>
    <x:numFmt numFmtId="201" formatCode="0.00 &quot;h&quot;"/>
    <x:numFmt numFmtId="202" formatCode="dd/mm/yyyy"/>
    <x:numFmt numFmtId="203" formatCode="#,##0.00 &quot;€/h&quot;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29294D"/>
      <x:name val="Carlito"/>
    </x:font>
    <x:font>
      <x:b/>
      <x:sz val="12"/>
      <x:color rgb="FFFFFFFF"/>
      <x:name val="Carlito"/>
    </x:font>
    <x:font>
      <x:sz val="11"/>
      <x:color rgb="FF29294D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9294D"/>
      </x:patternFill>
    </x:fill>
    <x:fill>
      <x:patternFill patternType="solid">
        <x:fgColor rgb="FFF4C2C2"/>
      </x:patternFill>
    </x:fill>
    <x:fill>
      <x:patternFill patternType="solid">
        <x:fgColor rgb="FFEA407F"/>
      </x:patternFill>
    </x:fill>
    <x:fill>
      <x:patternFill patternType="solid">
        <x:fgColor rgb="FFFFF0F6"/>
      </x:patternFill>
    </x:fill>
    <x:fill>
      <x:patternFill patternType="solid">
        <x:fgColor rgb="FFFFF6E6"/>
      </x:patternFill>
    </x:fill>
    <x:fill>
      <x:patternFill patternType="solid">
        <x:fgColor rgb="FFF8F6FA"/>
      </x:patternFill>
    </x:fill>
    <x:fill>
      <x:patternFill patternType="solid">
        <x:fgColor rgb="FFFFF6F9"/>
      </x:patternFill>
    </x:fill>
    <x:fill>
      <x:patternFill patternType="solid">
        <x:fgColor rgb="FF29294D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202" fontId="0" fillId="8" borderId="0" xfId="0" applyNumberFormat="1" applyFont="1" applyFill="1" applyBorder="1"/>
    <x:xf numFmtId="202" fontId="0" fillId="0" borderId="0" xfId="0" applyNumberFormat="1" applyFont="1" applyFill="1" applyBorder="1"/>
    <x:xf numFmtId="202" fontId="0" fillId="8" borderId="1" xfId="0" applyNumberFormat="1" applyFont="1" applyFill="1" applyBorder="1"/>
    <x:xf numFmtId="202" fontId="0" fillId="0" borderId="1" xfId="0" applyNumberFormat="1" applyFont="1" applyFill="1" applyBorder="1"/>
    <x:xf numFmtId="200" fontId="0" fillId="8" borderId="0" xfId="0" applyNumberFormat="1" applyFont="1" applyFill="1" applyBorder="1"/>
    <x:xf numFmtId="200" fontId="0" fillId="8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6" fillId="9" borderId="0" xfId="0" applyNumberFormat="1" applyFont="1" applyFill="1" applyBorder="1"/>
    <x:xf numFmtId="0" fontId="0" fillId="9" borderId="0" xfId="0" applyNumberFormat="1" applyFont="1" applyFill="1" applyBorder="1"/>
    <x:xf numFmtId="0" fontId="5" fillId="9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51ef6cb034bc5" /><Relationship Type="http://schemas.openxmlformats.org/officeDocument/2006/relationships/theme" Target="/xl/theme/theme1.xml" Id="Rdc425d8adb4a43d2" /><Relationship Type="http://schemas.openxmlformats.org/officeDocument/2006/relationships/sharedStrings" Target="/xl/sharedStrings.xml" Id="Rf3c3ac5324644f35" /><Relationship Type="http://schemas.openxmlformats.org/officeDocument/2006/relationships/worksheet" Target="/xl/worksheets/sheet1.xml" Id="Rbe26178691c54e54" /><Relationship Type="http://schemas.openxmlformats.org/officeDocument/2006/relationships/worksheet" Target="/xl/worksheets/sheet2.xml" Id="R0e56420458b54143" /><Relationship Type="http://schemas.openxmlformats.org/officeDocument/2006/relationships/worksheet" Target="/xl/worksheets/sheet3.xml" Id="Rd4b658042c4f48e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2cb7bd7e3984ce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344f248f7b9482f" /><Relationship Type="http://schemas.openxmlformats.org/officeDocument/2006/relationships/chart" Target="/xl/drawings/charts/chart3.xml" Id="Rf281e4990af04ef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Net journalier</c:v>
          </c:tx>
          <c:marker>
            <c:symbol val="none"/>
          </c:marker>
          <c:cat>
            <c:strRef>
              <c:f>'Journal 30 jours'!$A$7:$A$36</c:f>
              <c:strCache>
                <c:ptCount val="0"/>
              </c:strCache>
            </c:strRef>
          </c:cat>
          <c:val>
            <c:numRef>
              <c:f>'Journal 30 jours'!$H$7:$H$36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Simulation et réel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Simulation</c:v>
          </c:tx>
          <c:cat>
            <c:strRef>
              <c:f>'Bilan'!$D$8:$D$11</c:f>
              <c:strCache>
                <c:ptCount val="0"/>
              </c:strCache>
            </c:strRef>
          </c:cat>
          <c:val>
            <c:numRef>
              <c:f>'Bilan'!$E$8:$E$11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Réalisé</c:v>
          </c:tx>
          <c:cat>
            <c:strRef>
              <c:f>'Bilan'!$D$8:$D$11</c:f>
              <c:strCache>
                <c:ptCount val="0"/>
              </c:strCache>
            </c:strRef>
          </c:cat>
          <c:val>
            <c:numRef>
              <c:f>'Bilan'!$F$8:$F$11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Simulation</c:v>
          </c:tx>
          <c:cat>
            <c:strRef>
              <c:f>'Bilan'!$D$9:$D$10</c:f>
              <c:strCache>
                <c:ptCount val="0"/>
              </c:strCache>
            </c:strRef>
          </c:cat>
          <c:val>
            <c:numRef>
              <c:f>'Bilan'!$E$9:$E$10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Réalisé</c:v>
          </c:tx>
          <c:cat>
            <c:strRef>
              <c:f>'Bilan'!$D$9:$D$10</c:f>
              <c:strCache>
                <c:ptCount val="0"/>
              </c:strCache>
            </c:strRef>
          </c:cat>
          <c:val>
            <c:numRef>
              <c:f>'Bilan'!$F$9:$F$10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5</xdr:row>
      <xdr:rowOff>0</xdr:rowOff>
    </xdr:from>
    <xdr:to>
      <xdr:col>21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cb7bd7e3984ce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12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44f248f7b9482f"/>
        </a:graphicData>
      </a:graphic>
    </xdr:graphicFrame>
    <xdr:clientData/>
  </xdr:twoCellAnchor>
  <xdr:twoCellAnchor>
    <xdr:from>
      <xdr:col>7</xdr:col>
      <xdr:colOff>0</xdr:colOff>
      <xdr:row>4</xdr:row>
      <xdr:rowOff>0</xdr:rowOff>
    </xdr:from>
    <xdr:to>
      <xdr:col>17</xdr:col>
      <xdr:colOff>0</xdr:colOff>
      <xdr:row>21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81e4990af04ef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3c71fa8fffb4da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8b4ec0efcd4452c" /></Relationships>
</file>

<file path=xl/worksheets/sheet1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8" hidden="0" customWidth="1"/>
    <x:col min="3" max="3" width="18" hidden="0" customWidth="1"/>
    <x:col min="4" max="4" width="21" hidden="0" customWidth="1"/>
    <x:col min="6" max="6" width="28" hidden="0" customWidth="1"/>
    <x:col min="7" max="7" width="20" hidden="0" customWidth="1"/>
  </x:cols>
  <x:sheetData>
    <x:row r="1" ht="30" customHeight="1">
      <x:c r="A1" s="4" t="str">
        <x:v>TIRELIRE AILÉE  |  Calculateur voisin-relais — 30 jours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4" ht="28" customHeight="1">
      <x:c r="A4" s="9" t="str">
        <x:v>SIMULATION HYPOTHÉTIQUE — paramètres modifiables ; aucune rémunération garantie.</x:v>
      </x:c>
      <x:c r="B4" s="9"/>
      <x:c r="C4" s="9"/>
      <x:c r="D4" s="9"/>
      <x:c r="E4" s="9"/>
      <x:c r="F4" s="9"/>
      <x:c r="G4" s="9"/>
      <x:c r="H4" s="9"/>
    </x:row>
    <x:row r="6" ht="26" customHeight="1">
      <x:c r="A6" s="13" t="str">
        <x:v>PARAMÈTRES PERSONNALISABLES</x:v>
      </x:c>
      <x:c r="B6" s="13"/>
      <x:c r="C6" s="13"/>
      <x:c r="D6" s="13"/>
      <x:c r="F6" s="13" t="str">
        <x:v>RÉSULTAT DE LA SIMULATION</x:v>
      </x:c>
      <x:c r="G6" s="13"/>
      <x:c r="H6" s="13"/>
    </x:row>
    <x:row r="7" ht="28" customHeight="1">
      <x:c r="A7" t="str">
        <x:v>Plateforme / programme</x:v>
      </x:c>
      <x:c r="D7" s="17" t="str">
        <x:v>À renseigner</x:v>
      </x:c>
      <x:c r="F7" t="str">
        <x:v>Total brut simulé</x:v>
      </x:c>
      <x:c r="G7" s="20" t="n">
        <x:f>D8*D9+D10</x:f>
        <x:v>0</x:v>
      </x:c>
    </x:row>
    <x:row r="8" ht="28" customHeight="1">
      <x:c r="A8" t="str">
        <x:v>Rémunération unitaire supposée (€)</x:v>
      </x:c>
      <x:c r="D8" s="17" t="n">
        <x:v>0</x:v>
      </x:c>
      <x:c r="F8" t="str">
        <x:v>Net simulé</x:v>
      </x:c>
      <x:c r="G8" s="20" t="n">
        <x:f>G7-D11</x:f>
        <x:v>0</x:v>
      </x:c>
    </x:row>
    <x:row r="9" ht="28" customHeight="1">
      <x:c r="A9" t="str">
        <x:v>Colis remis envisagés en 30 jours</x:v>
      </x:c>
      <x:c r="D9" s="17" t="n">
        <x:v>0</x:v>
      </x:c>
      <x:c r="F9" t="str">
        <x:v>Heures actives estimées</x:v>
      </x:c>
      <x:c r="G9" s="22" t="n">
        <x:f>((D9*D12)+D13)/60</x:f>
        <x:v>0</x:v>
      </x:c>
    </x:row>
    <x:row r="10" ht="28" customHeight="1">
      <x:c r="A10" t="str">
        <x:v>Bonus total (€) — seulement si vérifié</x:v>
      </x:c>
      <x:c r="D10" s="17" t="n">
        <x:v>0</x:v>
      </x:c>
      <x:c r="F10" t="str">
        <x:v>Net par heure active</x:v>
      </x:c>
      <x:c r="G10" s="20" t="n">
        <x:f>IF(G9&gt;0,G8/G9,0)</x:f>
        <x:v>0</x:v>
      </x:c>
    </x:row>
    <x:row r="11" ht="26" customHeight="1">
      <x:c r="A11" t="str">
        <x:v>Frais estimés sur 30 jours (€)</x:v>
      </x:c>
      <x:c r="D11" s="17" t="n">
        <x:v>0</x:v>
      </x:c>
    </x:row>
    <x:row r="12" ht="26" customHeight="1">
      <x:c r="A12" t="str">
        <x:v>Minutes actives estimées par colis</x:v>
      </x:c>
      <x:c r="D12" s="17" t="n">
        <x:v>0</x:v>
      </x:c>
    </x:row>
    <x:row r="13" ht="26" customHeight="1">
      <x:c r="A13" t="str">
        <x:v>Minutes fixes estimées sur 30 jours</x:v>
      </x:c>
      <x:c r="D13" s="17" t="n">
        <x:v>0</x:v>
      </x:c>
    </x:row>
    <x:row r="16" ht="30" customHeight="1">
      <x:c r="A16" s="26" t="str">
        <x:v>IMPORTANT : 0 € par défaut. Saisir uniquement les tarifs applicables à votre contrat ; ne pas extrapoler les bonus. Le net est indicatif avant fiscalité et éventuels autres coûts.</x:v>
      </x:c>
      <x:c r="B16" s="26"/>
      <x:c r="C16" s="26"/>
      <x:c r="D16" s="26"/>
      <x:c r="E16" s="26"/>
      <x:c r="F16" s="26"/>
      <x:c r="G16" s="26"/>
      <x:c r="H16" s="26"/>
    </x:row>
    <x:row r="17" ht="30" customHeight="1">
      <x:c r="A17" s="26"/>
      <x:c r="B17" s="26"/>
      <x:c r="C17" s="26"/>
      <x:c r="D17" s="26"/>
      <x:c r="E17" s="26"/>
      <x:c r="F17" s="26"/>
      <x:c r="G17" s="26"/>
      <x:c r="H17" s="26"/>
    </x:row>
    <x:row r="20" ht="26" customHeight="1">
      <x:c r="A20" s="13" t="str">
        <x:v>EXEMPLES DE SCÉNARIOS — volumes fictifs, mêmes paramètres personnels</x:v>
      </x:c>
      <x:c r="B20" s="13"/>
      <x:c r="C20" s="13"/>
      <x:c r="D20" s="13"/>
      <x:c r="E20" s="13"/>
      <x:c r="F20" s="13"/>
      <x:c r="G20" s="13"/>
      <x:c r="H20" s="13"/>
    </x:row>
    <x:row r="21" ht="28" customHeight="1">
      <x:c r="A21" s="30" t="str">
        <x:v>Colis hypothétiques</x:v>
      </x:c>
      <x:c r="B21" s="30" t="str">
        <x:v>Gains bruts (€)</x:v>
      </x:c>
      <x:c r="C21" s="30" t="str">
        <x:v>Net estimé (€)</x:v>
      </x:c>
      <x:c r="D21" s="30" t="str">
        <x:v>Temps actif (h)</x:v>
      </x:c>
    </x:row>
    <x:row r="22">
      <x:c r="A22" t="n">
        <x:v>0</x:v>
      </x:c>
      <x:c r="B22" s="20" t="n">
        <x:f>A22*$D$8+$D$10</x:f>
        <x:v>0</x:v>
      </x:c>
      <x:c r="C22" s="20" t="n">
        <x:f>B22-$D$11</x:f>
        <x:v>0</x:v>
      </x:c>
      <x:c r="D22" t="n">
        <x:f>(A22*$D$12+$D$13)/60</x:f>
        <x:v>0</x:v>
      </x:c>
    </x:row>
    <x:row r="23">
      <x:c r="A23" t="n">
        <x:v>25</x:v>
      </x:c>
      <x:c r="B23" s="20" t="n">
        <x:f>A23*$D$8+$D$10</x:f>
        <x:v>0</x:v>
      </x:c>
      <x:c r="C23" s="20" t="n">
        <x:f>B23-$D$11</x:f>
        <x:v>0</x:v>
      </x:c>
      <x:c r="D23" t="n">
        <x:f>(A23*$D$12+$D$13)/60</x:f>
        <x:v>0</x:v>
      </x:c>
    </x:row>
    <x:row r="24">
      <x:c r="A24" t="n">
        <x:v>50</x:v>
      </x:c>
      <x:c r="B24" s="20" t="n">
        <x:f>A24*$D$8+$D$10</x:f>
        <x:v>0</x:v>
      </x:c>
      <x:c r="C24" s="20" t="n">
        <x:f>B24-$D$11</x:f>
        <x:v>0</x:v>
      </x:c>
      <x:c r="D24" t="n">
        <x:f>(A24*$D$12+$D$13)/60</x:f>
        <x:v>0</x:v>
      </x:c>
    </x:row>
    <x:row r="25">
      <x:c r="A25" t="n">
        <x:v>100</x:v>
      </x:c>
      <x:c r="B25" s="20" t="n">
        <x:f>A25*$D$8+$D$10</x:f>
        <x:v>0</x:v>
      </x:c>
      <x:c r="C25" s="20" t="n">
        <x:f>B25-$D$11</x:f>
        <x:v>0</x:v>
      </x:c>
      <x:c r="D25" t="n">
        <x:f>(A25*$D$12+$D$13)/60</x:f>
        <x:v>0</x:v>
      </x:c>
    </x:row>
    <x:row r="28" ht="25" customHeight="1">
      <x:c r="A28" s="33" t="str">
        <x:v>Source des tarifs : vérifier les conditions officielles de votre programme (contrat, CGU, relevés). Aucun tarif universel n’est présumé. Ne jamais renseigner de données personnelles de clients.</x:v>
      </x:c>
      <x:c r="B28" s="33"/>
      <x:c r="C28" s="33"/>
      <x:c r="D28" s="33"/>
      <x:c r="E28" s="33"/>
      <x:c r="F28" s="33"/>
      <x:c r="G28" s="33"/>
      <x:c r="H28" s="33"/>
    </x:row>
    <x:row r="29" ht="25" customHeight="1">
      <x:c r="A29" s="33"/>
      <x:c r="B29" s="33"/>
      <x:c r="C29" s="33"/>
      <x:c r="D29" s="33"/>
      <x:c r="E29" s="33"/>
      <x:c r="F29" s="33"/>
      <x:c r="G29" s="33"/>
      <x:c r="H29" s="33"/>
    </x:row>
  </x:sheetData>
  <x:mergeCells>
    <x:mergeCell ref="A1:H2"/>
    <x:mergeCell ref="A4:H4"/>
    <x:mergeCell ref="A6:D6"/>
    <x:mergeCell ref="F6:H6"/>
    <x:mergeCell ref="A16:H17"/>
    <x:mergeCell ref="A20:H20"/>
    <x:mergeCell ref="A28:H29"/>
  </x:mergeCells>
  <x:dataValidations count="1">
    <x:dataValidation type="decimal" sqref="D8:D1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3" hidden="0" customWidth="1"/>
    <x:col min="4" max="4" width="20" hidden="0" customWidth="1"/>
    <x:col min="5" max="5" width="21" hidden="0" customWidth="1"/>
    <x:col min="6" max="6" width="18" hidden="0" customWidth="1"/>
    <x:col min="7" max="7" width="15" hidden="0" customWidth="1"/>
    <x:col min="8" max="8" width="20" hidden="0" customWidth="1"/>
    <x:col min="9" max="9" width="38" hidden="0" customWidth="1"/>
    <x:col min="10" max="10" width="23" hidden="0" customWidth="1"/>
  </x:cols>
  <x:sheetData>
    <x:row r="1" ht="29" customHeight="1">
      <x:c r="A1" s="36" t="str">
        <x:v>TIRELIRE AILÉE  |  Journal de 30 jours</x:v>
      </x:c>
      <x:c r="B1" s="36"/>
      <x:c r="C1" s="36"/>
      <x:c r="D1" s="36"/>
      <x:c r="E1" s="36"/>
      <x:c r="F1" s="36"/>
      <x:c r="G1" s="36"/>
      <x:c r="H1" s="36"/>
      <x:c r="I1" s="36"/>
      <x:c r="J1" s="36"/>
    </x:row>
    <x:row r="2" ht="28" customHeight="1">
      <x:c r="A2" s="36"/>
      <x:c r="B2" s="36"/>
      <x:c r="C2" s="36"/>
      <x:c r="D2" s="36"/>
      <x:c r="E2" s="36"/>
      <x:c r="F2" s="36"/>
      <x:c r="G2" s="36"/>
      <x:c r="H2" s="36"/>
      <x:c r="I2" s="36"/>
      <x:c r="J2" s="36"/>
      <x:c r="L2" s="55" t="str">
        <x:v>ÉVOLUTION DU NET SAISI — 30 JOURS</x:v>
      </x:c>
      <x:c r="M2" s="55"/>
      <x:c r="N2" s="55"/>
      <x:c r="O2" s="55"/>
      <x:c r="P2" s="55"/>
      <x:c r="Q2" s="55"/>
      <x:c r="R2" s="55"/>
      <x:c r="S2" s="55"/>
      <x:c r="T2" s="55"/>
      <x:c r="U2" s="55"/>
    </x:row>
    <x:row r="4" ht="30" customHeight="1">
      <x:c r="A4" s="9" t="str">
        <x:v>SAISIES RÉELLES UNIQUEMENT : renseigner les sommes effectivement créditées, sans nom ni numéro de colis.</x:v>
      </x:c>
      <x:c r="B4" s="9"/>
      <x:c r="C4" s="9"/>
      <x:c r="D4" s="9"/>
      <x:c r="E4" s="9"/>
      <x:c r="F4" s="9"/>
      <x:c r="G4" s="9"/>
      <x:c r="H4" s="9"/>
      <x:c r="I4" s="9"/>
      <x:c r="J4" s="9"/>
    </x:row>
    <x:row r="6" ht="35" customHeight="1">
      <x:c r="A6" s="39" t="str">
        <x:v>Jour</x:v>
      </x:c>
      <x:c r="B6" s="39" t="str">
        <x:v>Date</x:v>
      </x:c>
      <x:c r="C6" s="39" t="str">
        <x:v>Colis remis</x:v>
      </x:c>
      <x:c r="D6" s="39" t="str">
        <x:v>Gains crédités (€)</x:v>
      </x:c>
      <x:c r="E6" s="39" t="str">
        <x:v>Temps actif (min)</x:v>
      </x:c>
      <x:c r="F6" s="39" t="str">
        <x:v>Interruptions (nb)</x:v>
      </x:c>
      <x:c r="G6" s="39" t="str">
        <x:v>Frais (€)</x:v>
      </x:c>
      <x:c r="H6" s="39" t="str">
        <x:v>Net journalier (€)</x:v>
      </x:c>
      <x:c r="I6" s="39" t="str">
        <x:v>Commentaires anonymes</x:v>
      </x:c>
      <x:c r="J6" s="39" t="str">
        <x:v>État / preuve</x:v>
      </x:c>
    </x:row>
    <x:row r="7" ht="24" customHeight="1">
      <x:c r="A7" s="42" t="n">
        <x:v>1</x:v>
      </x:c>
      <x:c r="B7" s="44"/>
      <x:c r="C7" s="42"/>
      <x:c r="D7" s="48"/>
      <x:c r="E7" s="42"/>
      <x:c r="F7" s="42"/>
      <x:c r="G7" s="48"/>
      <x:c r="H7" s="48" t="str">
        <x:f>IF(COUNTA(C7:G7)=0,"",N(D7)-N(G7))</x:f>
      </x:c>
      <x:c r="I7" s="42"/>
      <x:c r="J7" s="42"/>
    </x:row>
    <x:row r="8" ht="24" customHeight="1">
      <x:c r="A8" t="n">
        <x:v>2</x:v>
      </x:c>
      <x:c r="B8" s="45"/>
      <x:c r="D8" s="20"/>
      <x:c r="G8" s="20"/>
      <x:c r="H8" s="20" t="str">
        <x:f>IF(COUNTA(C8:G8)=0,"",N(D8)-N(G8))</x:f>
      </x:c>
    </x:row>
    <x:row r="9" ht="24" customHeight="1">
      <x:c r="A9" s="42" t="n">
        <x:v>3</x:v>
      </x:c>
      <x:c r="B9" s="44"/>
      <x:c r="C9" s="42"/>
      <x:c r="D9" s="48"/>
      <x:c r="E9" s="42"/>
      <x:c r="F9" s="42"/>
      <x:c r="G9" s="48"/>
      <x:c r="H9" s="48" t="str">
        <x:f>IF(COUNTA(C9:G9)=0,"",N(D9)-N(G9))</x:f>
      </x:c>
      <x:c r="I9" s="42"/>
      <x:c r="J9" s="42"/>
    </x:row>
    <x:row r="10" ht="24" customHeight="1">
      <x:c r="A10" t="n">
        <x:v>4</x:v>
      </x:c>
      <x:c r="B10" s="45"/>
      <x:c r="D10" s="20"/>
      <x:c r="G10" s="20"/>
      <x:c r="H10" s="20" t="str">
        <x:f>IF(COUNTA(C10:G10)=0,"",N(D10)-N(G10))</x:f>
      </x:c>
    </x:row>
    <x:row r="11" ht="24" customHeight="1">
      <x:c r="A11" s="42" t="n">
        <x:v>5</x:v>
      </x:c>
      <x:c r="B11" s="44"/>
      <x:c r="C11" s="42"/>
      <x:c r="D11" s="48"/>
      <x:c r="E11" s="42"/>
      <x:c r="F11" s="42"/>
      <x:c r="G11" s="48"/>
      <x:c r="H11" s="48" t="str">
        <x:f>IF(COUNTA(C11:G11)=0,"",N(D11)-N(G11))</x:f>
      </x:c>
      <x:c r="I11" s="42"/>
      <x:c r="J11" s="42"/>
    </x:row>
    <x:row r="12" ht="24" customHeight="1">
      <x:c r="A12" t="n">
        <x:v>6</x:v>
      </x:c>
      <x:c r="B12" s="45"/>
      <x:c r="D12" s="20"/>
      <x:c r="G12" s="20"/>
      <x:c r="H12" s="20" t="str">
        <x:f>IF(COUNTA(C12:G12)=0,"",N(D12)-N(G12))</x:f>
      </x:c>
    </x:row>
    <x:row r="13" ht="24" customHeight="1">
      <x:c r="A13" s="42" t="n">
        <x:v>7</x:v>
      </x:c>
      <x:c r="B13" s="44"/>
      <x:c r="C13" s="42"/>
      <x:c r="D13" s="48"/>
      <x:c r="E13" s="42"/>
      <x:c r="F13" s="42"/>
      <x:c r="G13" s="48"/>
      <x:c r="H13" s="48" t="str">
        <x:f>IF(COUNTA(C13:G13)=0,"",N(D13)-N(G13))</x:f>
      </x:c>
      <x:c r="I13" s="42"/>
      <x:c r="J13" s="42"/>
    </x:row>
    <x:row r="14" ht="24" customHeight="1">
      <x:c r="A14" t="n">
        <x:v>8</x:v>
      </x:c>
      <x:c r="B14" s="45"/>
      <x:c r="D14" s="20"/>
      <x:c r="G14" s="20"/>
      <x:c r="H14" s="20" t="str">
        <x:f>IF(COUNTA(C14:G14)=0,"",N(D14)-N(G14))</x:f>
      </x:c>
    </x:row>
    <x:row r="15" ht="24" customHeight="1">
      <x:c r="A15" s="42" t="n">
        <x:v>9</x:v>
      </x:c>
      <x:c r="B15" s="44"/>
      <x:c r="C15" s="42"/>
      <x:c r="D15" s="48"/>
      <x:c r="E15" s="42"/>
      <x:c r="F15" s="42"/>
      <x:c r="G15" s="48"/>
      <x:c r="H15" s="48" t="str">
        <x:f>IF(COUNTA(C15:G15)=0,"",N(D15)-N(G15))</x:f>
      </x:c>
      <x:c r="I15" s="42"/>
      <x:c r="J15" s="42"/>
    </x:row>
    <x:row r="16" ht="24" customHeight="1">
      <x:c r="A16" t="n">
        <x:v>10</x:v>
      </x:c>
      <x:c r="B16" s="45"/>
      <x:c r="D16" s="20"/>
      <x:c r="G16" s="20"/>
      <x:c r="H16" s="20" t="str">
        <x:f>IF(COUNTA(C16:G16)=0,"",N(D16)-N(G16))</x:f>
      </x:c>
    </x:row>
    <x:row r="17" ht="24" customHeight="1">
      <x:c r="A17" s="42" t="n">
        <x:v>11</x:v>
      </x:c>
      <x:c r="B17" s="44"/>
      <x:c r="C17" s="42"/>
      <x:c r="D17" s="48"/>
      <x:c r="E17" s="42"/>
      <x:c r="F17" s="42"/>
      <x:c r="G17" s="48"/>
      <x:c r="H17" s="48" t="str">
        <x:f>IF(COUNTA(C17:G17)=0,"",N(D17)-N(G17))</x:f>
      </x:c>
      <x:c r="I17" s="42"/>
      <x:c r="J17" s="42"/>
    </x:row>
    <x:row r="18" ht="24" customHeight="1">
      <x:c r="A18" t="n">
        <x:v>12</x:v>
      </x:c>
      <x:c r="B18" s="45"/>
      <x:c r="D18" s="20"/>
      <x:c r="G18" s="20"/>
      <x:c r="H18" s="20" t="str">
        <x:f>IF(COUNTA(C18:G18)=0,"",N(D18)-N(G18))</x:f>
      </x:c>
    </x:row>
    <x:row r="19" ht="24" customHeight="1">
      <x:c r="A19" s="42" t="n">
        <x:v>13</x:v>
      </x:c>
      <x:c r="B19" s="44"/>
      <x:c r="C19" s="42"/>
      <x:c r="D19" s="48"/>
      <x:c r="E19" s="42"/>
      <x:c r="F19" s="42"/>
      <x:c r="G19" s="48"/>
      <x:c r="H19" s="48" t="str">
        <x:f>IF(COUNTA(C19:G19)=0,"",N(D19)-N(G19))</x:f>
      </x:c>
      <x:c r="I19" s="42"/>
      <x:c r="J19" s="42"/>
    </x:row>
    <x:row r="20" ht="24" customHeight="1">
      <x:c r="A20" t="n">
        <x:v>14</x:v>
      </x:c>
      <x:c r="B20" s="45"/>
      <x:c r="D20" s="20"/>
      <x:c r="G20" s="20"/>
      <x:c r="H20" s="20" t="str">
        <x:f>IF(COUNTA(C20:G20)=0,"",N(D20)-N(G20))</x:f>
      </x:c>
    </x:row>
    <x:row r="21" ht="24" customHeight="1">
      <x:c r="A21" s="42" t="n">
        <x:v>15</x:v>
      </x:c>
      <x:c r="B21" s="44"/>
      <x:c r="C21" s="42"/>
      <x:c r="D21" s="48"/>
      <x:c r="E21" s="42"/>
      <x:c r="F21" s="42"/>
      <x:c r="G21" s="48"/>
      <x:c r="H21" s="48" t="str">
        <x:f>IF(COUNTA(C21:G21)=0,"",N(D21)-N(G21))</x:f>
      </x:c>
      <x:c r="I21" s="42"/>
      <x:c r="J21" s="42"/>
    </x:row>
    <x:row r="22" ht="24" customHeight="1">
      <x:c r="A22" t="n">
        <x:v>16</x:v>
      </x:c>
      <x:c r="B22" s="45"/>
      <x:c r="D22" s="20"/>
      <x:c r="G22" s="20"/>
      <x:c r="H22" s="20" t="str">
        <x:f>IF(COUNTA(C22:G22)=0,"",N(D22)-N(G22))</x:f>
      </x:c>
    </x:row>
    <x:row r="23" ht="24" customHeight="1">
      <x:c r="A23" s="42" t="n">
        <x:v>17</x:v>
      </x:c>
      <x:c r="B23" s="44"/>
      <x:c r="C23" s="42"/>
      <x:c r="D23" s="48"/>
      <x:c r="E23" s="42"/>
      <x:c r="F23" s="42"/>
      <x:c r="G23" s="48"/>
      <x:c r="H23" s="48" t="str">
        <x:f>IF(COUNTA(C23:G23)=0,"",N(D23)-N(G23))</x:f>
      </x:c>
      <x:c r="I23" s="42"/>
      <x:c r="J23" s="42"/>
    </x:row>
    <x:row r="24" ht="24" customHeight="1">
      <x:c r="A24" t="n">
        <x:v>18</x:v>
      </x:c>
      <x:c r="B24" s="45"/>
      <x:c r="D24" s="20"/>
      <x:c r="G24" s="20"/>
      <x:c r="H24" s="20" t="str">
        <x:f>IF(COUNTA(C24:G24)=0,"",N(D24)-N(G24))</x:f>
      </x:c>
    </x:row>
    <x:row r="25" ht="24" customHeight="1">
      <x:c r="A25" s="42" t="n">
        <x:v>19</x:v>
      </x:c>
      <x:c r="B25" s="44"/>
      <x:c r="C25" s="42"/>
      <x:c r="D25" s="48"/>
      <x:c r="E25" s="42"/>
      <x:c r="F25" s="42"/>
      <x:c r="G25" s="48"/>
      <x:c r="H25" s="48" t="str">
        <x:f>IF(COUNTA(C25:G25)=0,"",N(D25)-N(G25))</x:f>
      </x:c>
      <x:c r="I25" s="42"/>
      <x:c r="J25" s="42"/>
    </x:row>
    <x:row r="26" ht="24" customHeight="1">
      <x:c r="A26" t="n">
        <x:v>20</x:v>
      </x:c>
      <x:c r="B26" s="45"/>
      <x:c r="D26" s="20"/>
      <x:c r="G26" s="20"/>
      <x:c r="H26" s="20" t="str">
        <x:f>IF(COUNTA(C26:G26)=0,"",N(D26)-N(G26))</x:f>
      </x:c>
    </x:row>
    <x:row r="27" ht="24" customHeight="1">
      <x:c r="A27" s="42" t="n">
        <x:v>21</x:v>
      </x:c>
      <x:c r="B27" s="44"/>
      <x:c r="C27" s="42"/>
      <x:c r="D27" s="48"/>
      <x:c r="E27" s="42"/>
      <x:c r="F27" s="42"/>
      <x:c r="G27" s="48"/>
      <x:c r="H27" s="48" t="str">
        <x:f>IF(COUNTA(C27:G27)=0,"",N(D27)-N(G27))</x:f>
      </x:c>
      <x:c r="I27" s="42"/>
      <x:c r="J27" s="42"/>
    </x:row>
    <x:row r="28" ht="24" customHeight="1">
      <x:c r="A28" t="n">
        <x:v>22</x:v>
      </x:c>
      <x:c r="B28" s="45"/>
      <x:c r="D28" s="20"/>
      <x:c r="G28" s="20"/>
      <x:c r="H28" s="20" t="str">
        <x:f>IF(COUNTA(C28:G28)=0,"",N(D28)-N(G28))</x:f>
      </x:c>
    </x:row>
    <x:row r="29" ht="24" customHeight="1">
      <x:c r="A29" s="42" t="n">
        <x:v>23</x:v>
      </x:c>
      <x:c r="B29" s="44"/>
      <x:c r="C29" s="42"/>
      <x:c r="D29" s="48"/>
      <x:c r="E29" s="42"/>
      <x:c r="F29" s="42"/>
      <x:c r="G29" s="48"/>
      <x:c r="H29" s="48" t="str">
        <x:f>IF(COUNTA(C29:G29)=0,"",N(D29)-N(G29))</x:f>
      </x:c>
      <x:c r="I29" s="42"/>
      <x:c r="J29" s="42"/>
    </x:row>
    <x:row r="30" ht="24" customHeight="1">
      <x:c r="A30" t="n">
        <x:v>24</x:v>
      </x:c>
      <x:c r="B30" s="45"/>
      <x:c r="D30" s="20"/>
      <x:c r="G30" s="20"/>
      <x:c r="H30" s="20" t="str">
        <x:f>IF(COUNTA(C30:G30)=0,"",N(D30)-N(G30))</x:f>
      </x:c>
    </x:row>
    <x:row r="31" ht="24" customHeight="1">
      <x:c r="A31" s="42" t="n">
        <x:v>25</x:v>
      </x:c>
      <x:c r="B31" s="44"/>
      <x:c r="C31" s="42"/>
      <x:c r="D31" s="48"/>
      <x:c r="E31" s="42"/>
      <x:c r="F31" s="42"/>
      <x:c r="G31" s="48"/>
      <x:c r="H31" s="48" t="str">
        <x:f>IF(COUNTA(C31:G31)=0,"",N(D31)-N(G31))</x:f>
      </x:c>
      <x:c r="I31" s="42"/>
      <x:c r="J31" s="42"/>
    </x:row>
    <x:row r="32" ht="24" customHeight="1">
      <x:c r="A32" t="n">
        <x:v>26</x:v>
      </x:c>
      <x:c r="B32" s="45"/>
      <x:c r="D32" s="20"/>
      <x:c r="G32" s="20"/>
      <x:c r="H32" s="20" t="str">
        <x:f>IF(COUNTA(C32:G32)=0,"",N(D32)-N(G32))</x:f>
      </x:c>
    </x:row>
    <x:row r="33" ht="24" customHeight="1">
      <x:c r="A33" s="42" t="n">
        <x:v>27</x:v>
      </x:c>
      <x:c r="B33" s="44"/>
      <x:c r="C33" s="42"/>
      <x:c r="D33" s="48"/>
      <x:c r="E33" s="42"/>
      <x:c r="F33" s="42"/>
      <x:c r="G33" s="48"/>
      <x:c r="H33" s="48" t="str">
        <x:f>IF(COUNTA(C33:G33)=0,"",N(D33)-N(G33))</x:f>
      </x:c>
      <x:c r="I33" s="42"/>
      <x:c r="J33" s="42"/>
    </x:row>
    <x:row r="34" ht="24" customHeight="1">
      <x:c r="A34" t="n">
        <x:v>28</x:v>
      </x:c>
      <x:c r="B34" s="45"/>
      <x:c r="D34" s="20"/>
      <x:c r="G34" s="20"/>
      <x:c r="H34" s="20" t="str">
        <x:f>IF(COUNTA(C34:G34)=0,"",N(D34)-N(G34))</x:f>
      </x:c>
    </x:row>
    <x:row r="35" ht="24" customHeight="1">
      <x:c r="A35" s="42" t="n">
        <x:v>29</x:v>
      </x:c>
      <x:c r="B35" s="44"/>
      <x:c r="C35" s="42"/>
      <x:c r="D35" s="48"/>
      <x:c r="E35" s="42"/>
      <x:c r="F35" s="42"/>
      <x:c r="G35" s="48"/>
      <x:c r="H35" s="48" t="str">
        <x:f>IF(COUNTA(C35:G35)=0,"",N(D35)-N(G35))</x:f>
      </x:c>
      <x:c r="I35" s="42"/>
      <x:c r="J35" s="42"/>
    </x:row>
    <x:row r="36" ht="24" customHeight="1">
      <x:c r="A36" t="n">
        <x:v>30</x:v>
      </x:c>
      <x:c r="B36" s="45"/>
      <x:c r="D36" s="20"/>
      <x:c r="G36" s="20"/>
      <x:c r="H36" s="20" t="str">
        <x:f>IF(COUNTA(C36:G36)=0,"",N(D36)-N(G36))</x:f>
      </x:c>
    </x:row>
  </x:sheetData>
  <x:mergeCells>
    <x:mergeCell ref="A1:J2"/>
    <x:mergeCell ref="A4:J4"/>
    <x:mergeCell ref="L2:U2"/>
  </x:mergeCells>
  <x:dataValidations count="6">
    <x:dataValidation type="list" sqref="J7:J36">
      <x:formula1>"À confirmer,Relevé vérifié,Sans justificatif"</x:formula1>
    </x:dataValidation>
    <x:dataValidation type="decimal" sqref="C7:C36">
      <x:formula1>0</x:formula1>
    </x:dataValidation>
    <x:dataValidation type="decimal" sqref="D7:D36">
      <x:formula1>0</x:formula1>
    </x:dataValidation>
    <x:dataValidation type="decimal" sqref="E7:E36">
      <x:formula1>0</x:formula1>
    </x:dataValidation>
    <x:dataValidation type="decimal" sqref="F7:F36">
      <x:formula1>0</x:formula1>
    </x:dataValidation>
    <x:dataValidation type="decimal" sqref="G7:G36">
      <x:formula1>0</x:formula1>
    </x:dataValidation>
  </x:dataValidations>
  <x:pageMargins left="0.7" right="0.7" top="0.75" bottom="0.75" header="0.3" footer="0.3"/>
  <x:drawing xmlns:r="http://schemas.openxmlformats.org/officeDocument/2006/relationships" r:id="R03c71fa8fffb4da2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4" max="4" width="22" hidden="0" customWidth="1"/>
    <x:col min="5" max="5" width="18" hidden="0" customWidth="1"/>
    <x:col min="6" max="6" width="18" hidden="0" customWidth="1"/>
  </x:cols>
  <x:sheetData>
    <x:row r="1" ht="28" customHeight="1">
      <x:c r="A1" s="36" t="str">
        <x:v>TIRELIRE AILÉE  |  Bilan réel &amp; comparaison</x:v>
      </x:c>
      <x:c r="B1" s="36"/>
      <x:c r="C1" s="36"/>
      <x:c r="D1" s="36"/>
      <x:c r="E1" s="36"/>
      <x:c r="F1" s="36"/>
      <x:c r="G1" s="36"/>
      <x:c r="H1" s="36"/>
    </x:row>
    <x:row r="2" ht="28" customHeight="1">
      <x:c r="A2" s="36"/>
      <x:c r="B2" s="36"/>
      <x:c r="C2" s="36"/>
      <x:c r="D2" s="36"/>
      <x:c r="E2" s="36"/>
      <x:c r="F2" s="36"/>
      <x:c r="G2" s="36"/>
      <x:c r="H2" s="53" t="str">
        <x:v>VISUALISATION — données de simulation et saisies réelles</x:v>
      </x:c>
      <x:c r="I2" s="55"/>
      <x:c r="J2" s="55"/>
      <x:c r="K2" s="55"/>
      <x:c r="L2" s="55"/>
      <x:c r="M2" s="55"/>
      <x:c r="N2" s="55"/>
      <x:c r="O2" s="55"/>
      <x:c r="P2" s="55"/>
      <x:c r="Q2" s="55"/>
    </x:row>
    <x:row r="4" ht="26" customHeight="1">
      <x:c r="A4" s="9" t="str">
        <x:v>LES RÉSULTATS RÉELS proviennent du journal ; la simulation n’est pas un revenu constaté.</x:v>
      </x:c>
      <x:c r="B4" s="9"/>
      <x:c r="C4" s="9"/>
      <x:c r="D4" s="9"/>
      <x:c r="E4" s="9"/>
      <x:c r="F4" s="9"/>
      <x:c r="G4" s="9"/>
      <x:c r="H4" s="9"/>
    </x:row>
    <x:row r="6" ht="26" customHeight="1">
      <x:c r="A6" s="13" t="str">
        <x:v>RÉSULTATS RÉELLEMENT SAISIS</x:v>
      </x:c>
      <x:c r="B6" s="13"/>
      <x:c r="C6" s="13"/>
      <x:c r="D6" s="13" t="str">
        <x:v>PRÉVISION VS RÉALISÉ</x:v>
      </x:c>
      <x:c r="E6" s="13"/>
      <x:c r="F6" s="13"/>
      <x:c r="G6" s="13"/>
    </x:row>
    <x:row r="7" ht="27" customHeight="1">
      <x:c r="A7" t="str">
        <x:v>Colis remis</x:v>
      </x:c>
      <x:c r="B7" t="n">
        <x:f>SUM('Journal 30 jours'!C7:C36)</x:f>
        <x:v>0</x:v>
      </x:c>
      <x:c r="D7" s="30" t="str">
        <x:v>Indicateur</x:v>
      </x:c>
      <x:c r="E7" s="30" t="str">
        <x:v>Simulation</x:v>
      </x:c>
      <x:c r="F7" s="30" t="str">
        <x:v>Réalisé</x:v>
      </x:c>
    </x:row>
    <x:row r="8" ht="27" customHeight="1">
      <x:c r="A8" t="str">
        <x:v>Gains crédités</x:v>
      </x:c>
      <x:c r="B8" s="20" t="n">
        <x:f>SUM('Journal 30 jours'!D7:D36)</x:f>
        <x:v>0</x:v>
      </x:c>
      <x:c r="D8" t="str">
        <x:v>Colis</x:v>
      </x:c>
      <x:c r="E8" t="n">
        <x:f>Simulation!D9</x:f>
        <x:v>0</x:v>
      </x:c>
      <x:c r="F8" t="n">
        <x:f>B7</x:f>
        <x:v>0</x:v>
      </x:c>
    </x:row>
    <x:row r="9" ht="27" customHeight="1">
      <x:c r="A9" t="str">
        <x:v>Frais</x:v>
      </x:c>
      <x:c r="B9" s="20" t="n">
        <x:f>SUM('Journal 30 jours'!G7:G36)</x:f>
        <x:v>0</x:v>
      </x:c>
      <x:c r="D9" t="str">
        <x:v>Brut (€)</x:v>
      </x:c>
      <x:c r="E9" t="n">
        <x:f>Simulation!G7</x:f>
        <x:v>0</x:v>
      </x:c>
      <x:c r="F9" t="n">
        <x:f>B8</x:f>
        <x:v>0</x:v>
      </x:c>
    </x:row>
    <x:row r="10" ht="27" customHeight="1">
      <x:c r="A10" t="str">
        <x:v>Net indicatif</x:v>
      </x:c>
      <x:c r="B10" s="20" t="n">
        <x:f>B8-B9</x:f>
        <x:v>0</x:v>
      </x:c>
      <x:c r="D10" t="str">
        <x:v>Net (€)</x:v>
      </x:c>
      <x:c r="E10" t="n">
        <x:f>Simulation!G8</x:f>
        <x:v>0</x:v>
      </x:c>
      <x:c r="F10" t="n">
        <x:f>B10</x:f>
        <x:v>0</x:v>
      </x:c>
    </x:row>
    <x:row r="11" ht="27" customHeight="1">
      <x:c r="A11" t="str">
        <x:v>Minutes actives</x:v>
      </x:c>
      <x:c r="B11" t="n">
        <x:f>SUM('Journal 30 jours'!E7:E36)</x:f>
        <x:v>0</x:v>
      </x:c>
      <x:c r="D11" t="str">
        <x:v>Heures actives</x:v>
      </x:c>
      <x:c r="E11" t="n">
        <x:f>Simulation!G9</x:f>
        <x:v>0</x:v>
      </x:c>
      <x:c r="F11" t="n">
        <x:f>B12</x:f>
        <x:v>0</x:v>
      </x:c>
    </x:row>
    <x:row r="12" ht="27" customHeight="1">
      <x:c r="A12" t="str">
        <x:v>Heures actives</x:v>
      </x:c>
      <x:c r="B12" t="n">
        <x:f>B11/60</x:f>
        <x:v>0</x:v>
      </x:c>
    </x:row>
    <x:row r="13" ht="27" customHeight="1">
      <x:c r="A13" t="str">
        <x:v>Net / heure active</x:v>
      </x:c>
      <x:c r="B13" s="50" t="n">
        <x:f>IF(B12&gt;0,B10/B12,0)</x:f>
        <x:v>0</x:v>
      </x:c>
    </x:row>
    <x:row r="14" ht="27" customHeight="1">
      <x:c r="A14" t="str">
        <x:v>Jours documentés</x:v>
      </x:c>
      <x:c r="B14" t="n">
        <x:f>COUNT('Journal 30 jours'!D7:D36)</x:f>
        <x:v>0</x:v>
      </x:c>
    </x:row>
    <x:row r="18" ht="29" customHeight="1">
      <x:c r="A18" s="26" t="str">
        <x:v>Méthode : le « net » correspond aux gains effectivement crédités moins les frais saisis. Le net par heure est calculé sur le temps actif saisi, et vaut 0 quand le temps actif est nul. Ces indicateurs ne déduisent pas automatiquement impôts, charges ou autres obligations.</x:v>
      </x:c>
      <x:c r="B18" s="26"/>
      <x:c r="C18" s="26"/>
      <x:c r="D18" s="26"/>
      <x:c r="E18" s="26"/>
      <x:c r="F18" s="26"/>
      <x:c r="G18" s="26"/>
      <x:c r="H18" s="26"/>
    </x:row>
    <x:row r="19" ht="29" customHeight="1">
      <x:c r="A19" s="26"/>
      <x:c r="B19" s="26"/>
      <x:c r="C19" s="26"/>
      <x:c r="D19" s="26"/>
      <x:c r="E19" s="26"/>
      <x:c r="F19" s="26"/>
      <x:c r="G19" s="26"/>
      <x:c r="H19" s="26"/>
    </x:row>
    <x:row r="20" ht="29" customHeight="1">
      <x:c r="A20" s="26"/>
      <x:c r="B20" s="26"/>
      <x:c r="C20" s="26"/>
      <x:c r="D20" s="26"/>
      <x:c r="E20" s="26"/>
      <x:c r="F20" s="26"/>
      <x:c r="G20" s="26"/>
      <x:c r="H20" s="26"/>
    </x:row>
  </x:sheetData>
  <x:mergeCells>
    <x:mergeCell ref="A1:H2"/>
    <x:mergeCell ref="A4:H4"/>
    <x:mergeCell ref="A6:D6"/>
    <x:mergeCell ref="D6:G6"/>
    <x:mergeCell ref="A18:H20"/>
    <x:mergeCell ref="H2:Q2"/>
  </x:mergeCells>
  <x:pageMargins left="0.7" right="0.7" top="0.75" bottom="0.75" header="0.3" footer="0.3"/>
  <x:drawing xmlns:r="http://schemas.openxmlformats.org/officeDocument/2006/relationships" r:id="R08b4ec0efcd4452c"/>
</x:worksheet>
</file>